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T HOD\Desktop\web updates\TO BE SENT\"/>
    </mc:Choice>
  </mc:AlternateContent>
  <bookViews>
    <workbookView xWindow="-105" yWindow="-105" windowWidth="19425" windowHeight="10425"/>
  </bookViews>
  <sheets>
    <sheet name="Vmax and Km valur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40" i="1"/>
  <c r="E40" i="1"/>
  <c r="F40" i="1"/>
  <c r="G40" i="1"/>
  <c r="H40" i="1"/>
  <c r="I40" i="1"/>
  <c r="J40" i="1"/>
  <c r="K40" i="1"/>
  <c r="L40" i="1"/>
  <c r="M40" i="1"/>
  <c r="C40" i="1"/>
  <c r="D39" i="1"/>
  <c r="E39" i="1"/>
  <c r="F39" i="1"/>
  <c r="G39" i="1"/>
  <c r="H39" i="1"/>
  <c r="I39" i="1"/>
  <c r="J39" i="1"/>
  <c r="K39" i="1"/>
  <c r="L39" i="1"/>
  <c r="M39" i="1"/>
  <c r="C39" i="1"/>
  <c r="D32" i="1"/>
  <c r="C32" i="1"/>
  <c r="D71" i="1"/>
  <c r="D43" i="1" l="1"/>
  <c r="E43" i="1"/>
  <c r="F43" i="1"/>
  <c r="G43" i="1"/>
  <c r="H43" i="1"/>
  <c r="I43" i="1"/>
  <c r="J43" i="1"/>
  <c r="K43" i="1"/>
  <c r="L43" i="1"/>
  <c r="M43" i="1"/>
  <c r="C43" i="1"/>
  <c r="D45" i="1" l="1"/>
  <c r="E45" i="1"/>
  <c r="F45" i="1"/>
  <c r="G45" i="1"/>
  <c r="H45" i="1"/>
  <c r="I45" i="1"/>
  <c r="J45" i="1"/>
  <c r="K45" i="1"/>
  <c r="L45" i="1"/>
  <c r="M45" i="1"/>
  <c r="I41" i="1"/>
  <c r="I42" i="1" s="1"/>
  <c r="D41" i="1"/>
  <c r="E32" i="1"/>
  <c r="E41" i="1" s="1"/>
  <c r="F32" i="1"/>
  <c r="F41" i="1" s="1"/>
  <c r="G32" i="1"/>
  <c r="G41" i="1" s="1"/>
  <c r="G42" i="1" s="1"/>
  <c r="H32" i="1"/>
  <c r="H41" i="1" s="1"/>
  <c r="I32" i="1"/>
  <c r="J32" i="1"/>
  <c r="J41" i="1" s="1"/>
  <c r="J42" i="1" s="1"/>
  <c r="K32" i="1"/>
  <c r="K41" i="1" s="1"/>
  <c r="K42" i="1" s="1"/>
  <c r="L32" i="1"/>
  <c r="L41" i="1" s="1"/>
  <c r="M32" i="1"/>
  <c r="M41" i="1" s="1"/>
  <c r="C41" i="1"/>
  <c r="C42" i="1" s="1"/>
  <c r="I44" i="1" l="1"/>
  <c r="D42" i="1"/>
  <c r="D44" i="1"/>
  <c r="H42" i="1"/>
  <c r="H44" i="1"/>
  <c r="L42" i="1"/>
  <c r="L44" i="1"/>
  <c r="F42" i="1"/>
  <c r="F44" i="1"/>
  <c r="M42" i="1"/>
  <c r="M44" i="1"/>
  <c r="E42" i="1"/>
  <c r="E44" i="1"/>
  <c r="G44" i="1"/>
  <c r="K44" i="1"/>
  <c r="J44" i="1"/>
</calcChain>
</file>

<file path=xl/sharedStrings.xml><?xml version="1.0" encoding="utf-8"?>
<sst xmlns="http://schemas.openxmlformats.org/spreadsheetml/2006/main" count="48" uniqueCount="47">
  <si>
    <t>Test tubes</t>
  </si>
  <si>
    <t>Pipette out aliquots of maltose solution</t>
  </si>
  <si>
    <t>Make up to 2 mL</t>
  </si>
  <si>
    <t>DNS reagent mL</t>
  </si>
  <si>
    <t>Heat for 10 min in boiling water bath</t>
  </si>
  <si>
    <t>Cool and take OD at 520</t>
  </si>
  <si>
    <t>Concentration of the  maltose in each test tube</t>
  </si>
  <si>
    <t>Test Tubes</t>
  </si>
  <si>
    <t>B</t>
  </si>
  <si>
    <t>Add 1 % of Starch</t>
  </si>
  <si>
    <r>
      <t>Pre incubate at 37</t>
    </r>
    <r>
      <rPr>
        <vertAlign val="superscript"/>
        <sz val="12"/>
        <color rgb="FF000000"/>
        <rFont val="Calibri"/>
        <family val="2"/>
        <scheme val="minor"/>
      </rPr>
      <t>o</t>
    </r>
    <r>
      <rPr>
        <sz val="12"/>
        <color rgb="FF000000"/>
        <rFont val="Calibri"/>
        <family val="2"/>
        <scheme val="minor"/>
      </rPr>
      <t>C for 10 min</t>
    </r>
  </si>
  <si>
    <t>Distilled water (mL)</t>
  </si>
  <si>
    <t>Dilute saliva as Enzyme source (mL)</t>
  </si>
  <si>
    <r>
      <t>Mix well and incubate at 37</t>
    </r>
    <r>
      <rPr>
        <vertAlign val="superscript"/>
        <sz val="12"/>
        <color rgb="FF000000"/>
        <rFont val="Calibri"/>
        <family val="2"/>
        <scheme val="minor"/>
      </rPr>
      <t>o</t>
    </r>
    <r>
      <rPr>
        <sz val="12"/>
        <color rgb="FF000000"/>
        <rFont val="Calibri"/>
        <family val="2"/>
        <scheme val="minor"/>
      </rPr>
      <t>C for 15 min.</t>
    </r>
  </si>
  <si>
    <t xml:space="preserve">2N NaOH mL </t>
  </si>
  <si>
    <t>DNS reagent</t>
  </si>
  <si>
    <t xml:space="preserve">1/[S] mL/mg </t>
  </si>
  <si>
    <t>1/V min/mg</t>
  </si>
  <si>
    <r>
      <t>Make up the volume to 5 mL with H</t>
    </r>
    <r>
      <rPr>
        <vertAlign val="subscript"/>
        <sz val="12"/>
        <color rgb="FF000000"/>
        <rFont val="Calibri"/>
        <family val="2"/>
        <scheme val="minor"/>
      </rPr>
      <t>2</t>
    </r>
    <r>
      <rPr>
        <sz val="12"/>
        <color rgb="FF000000"/>
        <rFont val="Calibri"/>
        <family val="2"/>
        <scheme val="minor"/>
      </rPr>
      <t>O</t>
    </r>
  </si>
  <si>
    <t>Add 1mL 1% NaCl solution</t>
  </si>
  <si>
    <t>Activity of the enzyme V mg/min</t>
  </si>
  <si>
    <t>Concentration of the substrat [S] in mg/mL</t>
  </si>
  <si>
    <t>[S] mg/mL</t>
  </si>
  <si>
    <t>Vo mg/min</t>
  </si>
  <si>
    <t>m</t>
  </si>
  <si>
    <t>b</t>
  </si>
  <si>
    <t>vmax = 1/b</t>
  </si>
  <si>
    <t>km = m x vmax</t>
  </si>
  <si>
    <t>Intercept 1/vmax (1/vmax=b)=</t>
  </si>
  <si>
    <t>mg/mL</t>
  </si>
  <si>
    <t>mg/mL/min</t>
  </si>
  <si>
    <t>Maltose Standard graph</t>
  </si>
  <si>
    <t>Concentrationo maltose mg/mL</t>
  </si>
  <si>
    <t>Optical density at 520 nm</t>
  </si>
  <si>
    <t>vo</t>
  </si>
  <si>
    <t>[s]</t>
  </si>
  <si>
    <t>1/vo</t>
  </si>
  <si>
    <t>1/[s]</t>
  </si>
  <si>
    <t>* Calculated value</t>
  </si>
  <si>
    <t>Dettermination of Km value and Vmax value</t>
  </si>
  <si>
    <t>[S]</t>
  </si>
  <si>
    <t>[E]</t>
  </si>
  <si>
    <r>
      <t>Mix well and incubate at 37</t>
    </r>
    <r>
      <rPr>
        <vertAlign val="superscript"/>
        <sz val="12"/>
        <color rgb="FF000000"/>
        <rFont val="Calibri"/>
        <family val="2"/>
        <scheme val="minor"/>
      </rPr>
      <t>o</t>
    </r>
    <r>
      <rPr>
        <b/>
        <sz val="12"/>
        <color rgb="FFFF0000"/>
        <rFont val="Calibri"/>
        <family val="2"/>
        <scheme val="minor"/>
      </rPr>
      <t>C for 15 min.</t>
    </r>
  </si>
  <si>
    <t>USE STANDARD GRAPH</t>
  </si>
  <si>
    <t>OD at 520nm FOR 15 MINUTES</t>
  </si>
  <si>
    <t>FOR I MINUTE</t>
  </si>
  <si>
    <t>Slope km/vmax (km/vmax)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</si>
</sst>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vertAlign val="subscript"/>
      <sz val="12"/>
      <color rgb="FF0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2" borderId="7" xfId="0" applyFill="1" applyBorder="1"/>
    <xf numFmtId="0" fontId="1" fillId="2" borderId="4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2" fontId="1" fillId="2" borderId="4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0" fillId="0" borderId="7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6" borderId="4" xfId="0" applyFont="1" applyFill="1" applyBorder="1" applyAlignment="1">
      <alignment vertical="center" wrapText="1"/>
    </xf>
    <xf numFmtId="0" fontId="0" fillId="6" borderId="0" xfId="0" applyFill="1"/>
    <xf numFmtId="0" fontId="1" fillId="3" borderId="4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vertical="center" wrapText="1"/>
    </xf>
    <xf numFmtId="0" fontId="1" fillId="8" borderId="4" xfId="0" applyFont="1" applyFill="1" applyBorder="1" applyAlignment="1">
      <alignment vertical="center" wrapText="1"/>
    </xf>
    <xf numFmtId="2" fontId="1" fillId="8" borderId="4" xfId="0" applyNumberFormat="1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'Vmax and Km valure'!$C$6:$J$6</c:f>
              <c:numCache>
                <c:formatCode>General</c:formatCode>
                <c:ptCount val="8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</c:numCache>
            </c:numRef>
          </c:xVal>
          <c:yVal>
            <c:numRef>
              <c:f>'Vmax and Km valure'!$C$10:$J$10</c:f>
              <c:numCache>
                <c:formatCode>General</c:formatCode>
                <c:ptCount val="8"/>
                <c:pt idx="0">
                  <c:v>0</c:v>
                </c:pt>
                <c:pt idx="1">
                  <c:v>0.249</c:v>
                </c:pt>
                <c:pt idx="2">
                  <c:v>0.59899999999999998</c:v>
                </c:pt>
                <c:pt idx="3">
                  <c:v>0.88700000000000001</c:v>
                </c:pt>
                <c:pt idx="4">
                  <c:v>1</c:v>
                </c:pt>
                <c:pt idx="5">
                  <c:v>1.1930000000000001</c:v>
                </c:pt>
                <c:pt idx="6">
                  <c:v>1.288</c:v>
                </c:pt>
                <c:pt idx="7">
                  <c:v>1.367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584-4D96-98F2-69A56C5CD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546032"/>
        <c:axId val="531553648"/>
      </c:scatterChart>
      <c:valAx>
        <c:axId val="531546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53648"/>
        <c:crosses val="autoZero"/>
        <c:crossBetween val="midCat"/>
      </c:valAx>
      <c:valAx>
        <c:axId val="53155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46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Lineweaver Burk plotitle</a:t>
            </a:r>
          </a:p>
        </c:rich>
      </c:tx>
      <c:layout>
        <c:manualLayout>
          <c:xMode val="edge"/>
          <c:yMode val="edge"/>
          <c:x val="0.4650485564304462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5159667541557305E-2"/>
          <c:y val="0.16245370370370371"/>
          <c:w val="0.91606255468066489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backward val="0.9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backward val="3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backward val="5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'Vmax and Km valure'!$C$44:$M$44</c:f>
              <c:numCache>
                <c:formatCode>General</c:formatCode>
                <c:ptCount val="11"/>
                <c:pt idx="0">
                  <c:v>0</c:v>
                </c:pt>
                <c:pt idx="1">
                  <c:v>8.125</c:v>
                </c:pt>
                <c:pt idx="2">
                  <c:v>6.5</c:v>
                </c:pt>
                <c:pt idx="3">
                  <c:v>5.416666666666667</c:v>
                </c:pt>
                <c:pt idx="4">
                  <c:v>4.6428571428571432</c:v>
                </c:pt>
                <c:pt idx="5">
                  <c:v>4.0625</c:v>
                </c:pt>
                <c:pt idx="6">
                  <c:v>3.6111111111111107</c:v>
                </c:pt>
                <c:pt idx="7">
                  <c:v>3.25</c:v>
                </c:pt>
                <c:pt idx="8">
                  <c:v>2.9545454545454546</c:v>
                </c:pt>
                <c:pt idx="9">
                  <c:v>2.7083333333333335</c:v>
                </c:pt>
                <c:pt idx="10">
                  <c:v>2.5</c:v>
                </c:pt>
              </c:numCache>
            </c:numRef>
          </c:xVal>
          <c:yVal>
            <c:numRef>
              <c:f>'Vmax and Km valure'!$C$45:$M$45</c:f>
              <c:numCache>
                <c:formatCode>General</c:formatCode>
                <c:ptCount val="11"/>
                <c:pt idx="0">
                  <c:v>0</c:v>
                </c:pt>
                <c:pt idx="1">
                  <c:v>9.8039215686274499</c:v>
                </c:pt>
                <c:pt idx="2">
                  <c:v>9.67741935483871</c:v>
                </c:pt>
                <c:pt idx="3">
                  <c:v>9.4936708860759484</c:v>
                </c:pt>
                <c:pt idx="4">
                  <c:v>8.720930232558139</c:v>
                </c:pt>
                <c:pt idx="5">
                  <c:v>8.7719298245614024</c:v>
                </c:pt>
                <c:pt idx="6">
                  <c:v>8.5714285714285712</c:v>
                </c:pt>
                <c:pt idx="7">
                  <c:v>8.4745762711864394</c:v>
                </c:pt>
                <c:pt idx="8">
                  <c:v>8.4269662921348321</c:v>
                </c:pt>
                <c:pt idx="9">
                  <c:v>8.3333333333333321</c:v>
                </c:pt>
                <c:pt idx="10">
                  <c:v>8.2417582417582409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D83-4E6E-AC44-1437651F9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554736"/>
        <c:axId val="531551472"/>
      </c:scatterChart>
      <c:valAx>
        <c:axId val="53155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51472"/>
        <c:crosses val="autoZero"/>
        <c:crossBetween val="midCat"/>
      </c:valAx>
      <c:valAx>
        <c:axId val="53155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54736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Mechelis Menten equation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'Vmax and Km valure'!$B$42:$L$42</c:f>
              <c:strCache>
                <c:ptCount val="11"/>
                <c:pt idx="0">
                  <c:v>[S] mg/mL</c:v>
                </c:pt>
                <c:pt idx="1">
                  <c:v>0.00</c:v>
                </c:pt>
                <c:pt idx="2">
                  <c:v>0.12</c:v>
                </c:pt>
                <c:pt idx="3">
                  <c:v>0.15</c:v>
                </c:pt>
                <c:pt idx="4">
                  <c:v>0.18</c:v>
                </c:pt>
                <c:pt idx="5">
                  <c:v>0.22</c:v>
                </c:pt>
                <c:pt idx="6">
                  <c:v>0.25</c:v>
                </c:pt>
                <c:pt idx="7">
                  <c:v>0.28</c:v>
                </c:pt>
                <c:pt idx="8">
                  <c:v>0.31</c:v>
                </c:pt>
                <c:pt idx="9">
                  <c:v>0.34</c:v>
                </c:pt>
                <c:pt idx="10">
                  <c:v>0.37</c:v>
                </c:pt>
              </c:strCache>
            </c:strRef>
          </c:xVal>
          <c:yVal>
            <c:numRef>
              <c:f>'Vmax and Km valure'!$B$43:$L$43</c:f>
              <c:numCache>
                <c:formatCode>0.00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0.10200000000000001</c:v>
                </c:pt>
                <c:pt idx="3">
                  <c:v>0.10333333333333333</c:v>
                </c:pt>
                <c:pt idx="4">
                  <c:v>0.10533333333333333</c:v>
                </c:pt>
                <c:pt idx="5">
                  <c:v>0.11466666666666667</c:v>
                </c:pt>
                <c:pt idx="6">
                  <c:v>0.114</c:v>
                </c:pt>
                <c:pt idx="7">
                  <c:v>0.11666666666666667</c:v>
                </c:pt>
                <c:pt idx="8">
                  <c:v>0.11800000000000001</c:v>
                </c:pt>
                <c:pt idx="9">
                  <c:v>0.11866666666666667</c:v>
                </c:pt>
                <c:pt idx="10">
                  <c:v>0.12000000000000001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FF8-4415-A831-48B0E5186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552016"/>
        <c:axId val="531543856"/>
      </c:scatterChart>
      <c:valAx>
        <c:axId val="531552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43856"/>
        <c:crosses val="autoZero"/>
        <c:crossBetween val="midCat"/>
      </c:valAx>
      <c:valAx>
        <c:axId val="53154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52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1743075</xdr:colOff>
      <xdr:row>10</xdr:row>
      <xdr:rowOff>146050</xdr:rowOff>
    </xdr:from>
    <xdr:to>
      <xdr:col>7</xdr:col>
      <xdr:colOff>384175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AD0FB3CF-643C-45E3-8DF7-31EF0A1384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390525</xdr:colOff>
      <xdr:row>45</xdr:row>
      <xdr:rowOff>177800</xdr:rowOff>
    </xdr:from>
    <xdr:to>
      <xdr:col>15</xdr:col>
      <xdr:colOff>384175</xdr:colOff>
      <xdr:row>56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501FEAC0-37F3-4921-9D27-A9266FD41C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168275</xdr:colOff>
      <xdr:row>45</xdr:row>
      <xdr:rowOff>158750</xdr:rowOff>
    </xdr:from>
    <xdr:to>
      <xdr:col>4</xdr:col>
      <xdr:colOff>365125</xdr:colOff>
      <xdr:row>56</xdr:row>
      <xdr:rowOff>107950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681AE3BE-BB53-4FC4-B5EA-7FD810F4CA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1403350</xdr:colOff>
      <xdr:row>57</xdr:row>
      <xdr:rowOff>63500</xdr:rowOff>
    </xdr:from>
    <xdr:to>
      <xdr:col>5</xdr:col>
      <xdr:colOff>57150</xdr:colOff>
      <xdr:row>65</xdr:row>
      <xdr:rowOff>146050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EEC7D6A9-72B5-4240-B764-AE9309F314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55037" t="29959" r="23910" b="42406"/>
        <a:stretch/>
      </xdr:blipFill>
      <xdr:spPr>
        <a:xfrm>
          <a:off x="2012950" y="14033500"/>
          <a:ext cx="2863850" cy="2114550"/>
        </a:xfrm>
        <a:prstGeom prst="rect">
          <a:avLst/>
        </a:prstGeom>
      </xdr:spPr>
    </xdr:pic>
    <xdr:clientData/>
  </xdr:twoCellAnchor>
  <xdr:twoCellAnchor editAs="oneCell">
    <xdr:from>
      <xdr:col>5</xdr:col>
      <xdr:colOff>533400</xdr:colOff>
      <xdr:row>57</xdr:row>
      <xdr:rowOff>107949</xdr:rowOff>
    </xdr:from>
    <xdr:to>
      <xdr:col>15</xdr:col>
      <xdr:colOff>234950</xdr:colOff>
      <xdr:row>70</xdr:row>
      <xdr:rowOff>159630</xdr:rowOff>
    </xdr:to>
    <xdr:pic>
      <xdr:nvPicPr>
        <xdr:cNvPr id="8" name="Picture 7" descr="Enzyme Kinetics">
          <a:extLst>
            <a:ext uri="{FF2B5EF4-FFF2-40B4-BE49-F238E27FC236}">
              <a16:creationId xmlns:a16="http://schemas.microsoft.com/office/drawing/2014/main" xmlns="" id="{782FFE0C-190E-47DD-9024-F9BF3E01D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4077949"/>
          <a:ext cx="4483100" cy="3353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1"/>
  <sheetViews>
    <sheetView tabSelected="1" workbookViewId="0">
      <selection activeCell="P8" sqref="P8"/>
    </sheetView>
  </sheetViews>
  <sheetFormatPr defaultRowHeight="20.100000000000001" customHeight="1" x14ac:dyDescent="0.25"/>
  <cols>
    <col min="2" max="2" width="41.28515625" customWidth="1"/>
    <col min="3" max="3" width="6.5703125" customWidth="1"/>
    <col min="4" max="4" width="6" customWidth="1"/>
    <col min="5" max="5" width="6.42578125" customWidth="1"/>
    <col min="6" max="6" width="8.7109375" customWidth="1"/>
    <col min="7" max="7" width="5.7109375" customWidth="1"/>
    <col min="8" max="8" width="6.28515625" customWidth="1"/>
    <col min="9" max="9" width="5.85546875" customWidth="1"/>
    <col min="10" max="10" width="6" customWidth="1"/>
    <col min="11" max="12" width="6.28515625" customWidth="1"/>
    <col min="13" max="13" width="5.85546875" customWidth="1"/>
  </cols>
  <sheetData>
    <row r="2" spans="2:11" ht="20.100000000000001" customHeight="1" x14ac:dyDescent="0.25">
      <c r="B2" t="s">
        <v>31</v>
      </c>
    </row>
    <row r="3" spans="2:11" ht="20.100000000000001" customHeight="1" thickBot="1" x14ac:dyDescent="0.3"/>
    <row r="4" spans="2:11" ht="20.100000000000001" customHeight="1" thickBot="1" x14ac:dyDescent="0.3">
      <c r="B4" s="8" t="s">
        <v>0</v>
      </c>
      <c r="C4" s="9">
        <v>1</v>
      </c>
      <c r="D4" s="9">
        <v>2</v>
      </c>
      <c r="E4" s="9">
        <v>3</v>
      </c>
      <c r="F4" s="9">
        <v>4</v>
      </c>
      <c r="G4" s="9">
        <v>5</v>
      </c>
      <c r="H4" s="9">
        <v>6</v>
      </c>
      <c r="I4" s="9">
        <v>7</v>
      </c>
      <c r="J4" s="9">
        <v>8</v>
      </c>
    </row>
    <row r="5" spans="2:11" ht="20.100000000000001" customHeight="1" thickBot="1" x14ac:dyDescent="0.3">
      <c r="B5" s="5" t="s">
        <v>1</v>
      </c>
      <c r="C5" s="4">
        <v>0</v>
      </c>
      <c r="D5" s="4">
        <v>0.2</v>
      </c>
      <c r="E5" s="4">
        <v>0.4</v>
      </c>
      <c r="F5" s="4">
        <v>0.6</v>
      </c>
      <c r="G5" s="4">
        <v>0.8</v>
      </c>
      <c r="H5" s="4">
        <v>1</v>
      </c>
      <c r="I5" s="4">
        <v>1.2</v>
      </c>
      <c r="J5" s="4">
        <v>1.4</v>
      </c>
    </row>
    <row r="6" spans="2:11" ht="20.100000000000001" customHeight="1" thickBot="1" x14ac:dyDescent="0.3">
      <c r="B6" s="6" t="s">
        <v>6</v>
      </c>
      <c r="C6" s="7">
        <v>0</v>
      </c>
      <c r="D6" s="7">
        <v>0.2</v>
      </c>
      <c r="E6" s="7">
        <v>0.4</v>
      </c>
      <c r="F6" s="7">
        <v>0.6</v>
      </c>
      <c r="G6" s="7">
        <v>0.8</v>
      </c>
      <c r="H6" s="7">
        <v>1</v>
      </c>
      <c r="I6" s="7">
        <v>1.2</v>
      </c>
      <c r="J6" s="7">
        <v>1.4</v>
      </c>
      <c r="K6" t="s">
        <v>38</v>
      </c>
    </row>
    <row r="7" spans="2:11" ht="20.100000000000001" customHeight="1" thickBot="1" x14ac:dyDescent="0.3">
      <c r="B7" s="3" t="s">
        <v>2</v>
      </c>
      <c r="C7" s="4">
        <v>2</v>
      </c>
      <c r="D7" s="4">
        <v>1.8</v>
      </c>
      <c r="E7" s="4">
        <v>1.6</v>
      </c>
      <c r="F7" s="4">
        <v>1.4</v>
      </c>
      <c r="G7" s="4">
        <v>1.2</v>
      </c>
      <c r="H7" s="4">
        <v>1</v>
      </c>
      <c r="I7" s="4">
        <v>0.8</v>
      </c>
      <c r="J7" s="4">
        <v>0.6</v>
      </c>
    </row>
    <row r="8" spans="2:11" ht="20.100000000000001" customHeight="1" thickBot="1" x14ac:dyDescent="0.3">
      <c r="B8" s="3" t="s">
        <v>3</v>
      </c>
      <c r="C8" s="4">
        <v>2</v>
      </c>
      <c r="D8" s="4">
        <v>2</v>
      </c>
      <c r="E8" s="4">
        <v>2</v>
      </c>
      <c r="F8" s="4">
        <v>2</v>
      </c>
      <c r="G8" s="4">
        <v>2</v>
      </c>
      <c r="H8" s="4">
        <v>2</v>
      </c>
      <c r="I8" s="4">
        <v>2</v>
      </c>
      <c r="J8" s="4">
        <v>2</v>
      </c>
    </row>
    <row r="9" spans="2:11" ht="20.100000000000001" customHeight="1" thickBot="1" x14ac:dyDescent="0.3">
      <c r="B9" s="29" t="s">
        <v>4</v>
      </c>
      <c r="C9" s="30"/>
      <c r="D9" s="30"/>
      <c r="E9" s="30"/>
      <c r="F9" s="30"/>
      <c r="G9" s="30"/>
      <c r="H9" s="30"/>
      <c r="I9" s="30"/>
      <c r="J9" s="31"/>
    </row>
    <row r="10" spans="2:11" ht="20.100000000000001" customHeight="1" thickBot="1" x14ac:dyDescent="0.3">
      <c r="B10" s="10" t="s">
        <v>5</v>
      </c>
      <c r="C10" s="11">
        <v>0</v>
      </c>
      <c r="D10" s="11">
        <v>0.249</v>
      </c>
      <c r="E10" s="11">
        <v>0.59899999999999998</v>
      </c>
      <c r="F10" s="11">
        <v>0.88700000000000001</v>
      </c>
      <c r="G10" s="11">
        <v>1</v>
      </c>
      <c r="H10" s="11">
        <v>1.1930000000000001</v>
      </c>
      <c r="I10" s="11">
        <v>1.288</v>
      </c>
      <c r="J10" s="11">
        <v>1.367</v>
      </c>
    </row>
    <row r="14" spans="2:11" ht="20.100000000000001" customHeight="1" x14ac:dyDescent="0.25">
      <c r="B14" t="s">
        <v>33</v>
      </c>
    </row>
    <row r="22" spans="1:14" ht="20.100000000000001" customHeight="1" x14ac:dyDescent="0.25">
      <c r="C22" t="s">
        <v>32</v>
      </c>
    </row>
    <row r="23" spans="1:14" ht="20.100000000000001" customHeight="1" thickBot="1" x14ac:dyDescent="0.3">
      <c r="B23" t="s">
        <v>39</v>
      </c>
    </row>
    <row r="24" spans="1:14" ht="20.100000000000001" customHeight="1" thickBot="1" x14ac:dyDescent="0.3">
      <c r="B24" s="1" t="s">
        <v>7</v>
      </c>
      <c r="C24" s="2" t="s">
        <v>8</v>
      </c>
      <c r="D24" s="12">
        <v>1</v>
      </c>
      <c r="E24" s="12">
        <v>2</v>
      </c>
      <c r="F24" s="12">
        <v>3</v>
      </c>
      <c r="G24" s="12">
        <v>4</v>
      </c>
      <c r="H24" s="12">
        <v>5</v>
      </c>
      <c r="I24" s="12">
        <v>6</v>
      </c>
      <c r="J24" s="12">
        <v>7</v>
      </c>
      <c r="K24" s="12">
        <v>8</v>
      </c>
      <c r="L24" s="12">
        <v>9</v>
      </c>
      <c r="M24" s="12">
        <v>10</v>
      </c>
    </row>
    <row r="25" spans="1:14" ht="20.100000000000001" customHeight="1" thickBot="1" x14ac:dyDescent="0.3">
      <c r="B25" s="3" t="s">
        <v>9</v>
      </c>
      <c r="C25" s="22">
        <v>0</v>
      </c>
      <c r="D25" s="22">
        <v>0.8</v>
      </c>
      <c r="E25" s="22">
        <v>1</v>
      </c>
      <c r="F25" s="22">
        <v>1.2</v>
      </c>
      <c r="G25" s="22">
        <v>1.4</v>
      </c>
      <c r="H25" s="22">
        <v>1.6</v>
      </c>
      <c r="I25" s="22">
        <v>1.8</v>
      </c>
      <c r="J25" s="22">
        <v>2</v>
      </c>
      <c r="K25" s="22">
        <v>2.2000000000000002</v>
      </c>
      <c r="L25" s="22">
        <v>2.4</v>
      </c>
      <c r="M25" s="22">
        <v>2.6</v>
      </c>
      <c r="N25" s="23"/>
    </row>
    <row r="26" spans="1:14" ht="20.100000000000001" customHeight="1" x14ac:dyDescent="0.25">
      <c r="B26" s="32" t="s">
        <v>18</v>
      </c>
      <c r="C26" s="32">
        <v>5</v>
      </c>
      <c r="D26" s="32">
        <v>4.2</v>
      </c>
      <c r="E26" s="32">
        <v>4</v>
      </c>
      <c r="F26" s="32">
        <v>3.8</v>
      </c>
      <c r="G26" s="32">
        <v>3.6</v>
      </c>
      <c r="H26" s="32">
        <v>3.4</v>
      </c>
      <c r="I26" s="32">
        <v>3.2</v>
      </c>
      <c r="J26" s="32">
        <v>3</v>
      </c>
      <c r="K26" s="32">
        <v>2.8</v>
      </c>
      <c r="L26" s="32">
        <v>2.6</v>
      </c>
      <c r="M26" s="32">
        <v>2.4</v>
      </c>
    </row>
    <row r="27" spans="1:14" ht="20.100000000000001" hidden="1" customHeight="1" thickBot="1" x14ac:dyDescent="0.3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4" ht="20.100000000000001" customHeight="1" x14ac:dyDescent="0.25">
      <c r="B28" s="13" t="s">
        <v>19</v>
      </c>
      <c r="C28" s="13">
        <v>1</v>
      </c>
      <c r="D28" s="13">
        <v>1</v>
      </c>
      <c r="E28" s="13">
        <v>1</v>
      </c>
      <c r="F28" s="13">
        <v>1</v>
      </c>
      <c r="G28" s="13">
        <v>1</v>
      </c>
      <c r="H28" s="13">
        <v>1</v>
      </c>
      <c r="I28" s="13">
        <v>1</v>
      </c>
      <c r="J28" s="13">
        <v>1</v>
      </c>
      <c r="K28" s="13">
        <v>1</v>
      </c>
      <c r="L28" s="13">
        <v>1</v>
      </c>
      <c r="M28" s="13">
        <v>1</v>
      </c>
    </row>
    <row r="29" spans="1:14" ht="20.100000000000001" customHeight="1" thickBot="1" x14ac:dyDescent="0.3">
      <c r="B29" s="3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ht="20.100000000000001" customHeight="1" thickBot="1" x14ac:dyDescent="0.3">
      <c r="B30" s="34" t="s">
        <v>10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6"/>
    </row>
    <row r="31" spans="1:14" ht="20.100000000000001" customHeight="1" thickBot="1" x14ac:dyDescent="0.3">
      <c r="B31" s="3" t="s">
        <v>11</v>
      </c>
      <c r="C31" s="4">
        <v>0.5</v>
      </c>
      <c r="D31" s="4">
        <v>0.5</v>
      </c>
      <c r="E31" s="4">
        <v>0.5</v>
      </c>
      <c r="F31" s="4">
        <v>0.5</v>
      </c>
      <c r="G31" s="4">
        <v>0.5</v>
      </c>
      <c r="H31" s="4">
        <v>0.5</v>
      </c>
      <c r="I31" s="4">
        <v>0.5</v>
      </c>
      <c r="J31" s="4">
        <v>0.5</v>
      </c>
      <c r="K31" s="4">
        <v>0.5</v>
      </c>
      <c r="L31" s="4">
        <v>0.5</v>
      </c>
      <c r="M31" s="4">
        <v>0.5</v>
      </c>
    </row>
    <row r="32" spans="1:14" ht="20.100000000000001" customHeight="1" thickBot="1" x14ac:dyDescent="0.3">
      <c r="A32" t="s">
        <v>40</v>
      </c>
      <c r="B32" s="18" t="s">
        <v>21</v>
      </c>
      <c r="C32" s="17">
        <f>C25/6.5</f>
        <v>0</v>
      </c>
      <c r="D32" s="17">
        <f>D25/6.5</f>
        <v>0.12307692307692308</v>
      </c>
      <c r="E32" s="17">
        <f t="shared" ref="E32:M32" si="0">E25/6.5</f>
        <v>0.15384615384615385</v>
      </c>
      <c r="F32" s="17">
        <f t="shared" si="0"/>
        <v>0.1846153846153846</v>
      </c>
      <c r="G32" s="17">
        <f t="shared" si="0"/>
        <v>0.21538461538461537</v>
      </c>
      <c r="H32" s="17">
        <f t="shared" si="0"/>
        <v>0.24615384615384617</v>
      </c>
      <c r="I32" s="17">
        <f t="shared" si="0"/>
        <v>0.27692307692307694</v>
      </c>
      <c r="J32" s="17">
        <f t="shared" si="0"/>
        <v>0.30769230769230771</v>
      </c>
      <c r="K32" s="17">
        <f t="shared" si="0"/>
        <v>0.33846153846153848</v>
      </c>
      <c r="L32" s="17">
        <f t="shared" si="0"/>
        <v>0.3692307692307692</v>
      </c>
      <c r="M32" s="17">
        <f t="shared" si="0"/>
        <v>0.4</v>
      </c>
    </row>
    <row r="33" spans="1:14" ht="20.100000000000001" customHeight="1" thickBot="1" x14ac:dyDescent="0.3">
      <c r="A33" t="s">
        <v>41</v>
      </c>
      <c r="B33" s="3" t="s">
        <v>12</v>
      </c>
      <c r="C33" s="24">
        <v>2</v>
      </c>
      <c r="D33" s="24">
        <v>2</v>
      </c>
      <c r="E33" s="24">
        <v>2</v>
      </c>
      <c r="F33" s="24">
        <v>2</v>
      </c>
      <c r="G33" s="24">
        <v>2</v>
      </c>
      <c r="H33" s="24">
        <v>2</v>
      </c>
      <c r="I33" s="24">
        <v>2</v>
      </c>
      <c r="J33" s="24">
        <v>2</v>
      </c>
      <c r="K33" s="24">
        <v>2</v>
      </c>
      <c r="L33" s="24">
        <v>2</v>
      </c>
      <c r="M33" s="24">
        <v>2</v>
      </c>
    </row>
    <row r="34" spans="1:14" ht="20.100000000000001" customHeight="1" thickBot="1" x14ac:dyDescent="0.3">
      <c r="B34" s="34" t="s">
        <v>42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6"/>
    </row>
    <row r="35" spans="1:14" ht="20.100000000000001" customHeight="1" thickBot="1" x14ac:dyDescent="0.3">
      <c r="B35" s="3" t="s">
        <v>14</v>
      </c>
      <c r="C35" s="4">
        <v>0.5</v>
      </c>
      <c r="D35" s="4">
        <v>0.5</v>
      </c>
      <c r="E35" s="4">
        <v>0.5</v>
      </c>
      <c r="F35" s="4">
        <v>0.5</v>
      </c>
      <c r="G35" s="4">
        <v>0.5</v>
      </c>
      <c r="H35" s="4">
        <v>0.5</v>
      </c>
      <c r="I35" s="4">
        <v>0.5</v>
      </c>
      <c r="J35" s="4">
        <v>0.5</v>
      </c>
      <c r="K35" s="4">
        <v>0.5</v>
      </c>
      <c r="L35" s="4">
        <v>0.5</v>
      </c>
      <c r="M35" s="4">
        <v>0.5</v>
      </c>
    </row>
    <row r="36" spans="1:14" ht="20.100000000000001" customHeight="1" thickBot="1" x14ac:dyDescent="0.3">
      <c r="B36" s="25" t="s">
        <v>15</v>
      </c>
      <c r="C36" s="26">
        <v>2</v>
      </c>
      <c r="D36" s="26">
        <v>2</v>
      </c>
      <c r="E36" s="26">
        <v>2</v>
      </c>
      <c r="F36" s="26">
        <v>2</v>
      </c>
      <c r="G36" s="26">
        <v>2</v>
      </c>
      <c r="H36" s="26">
        <v>2</v>
      </c>
      <c r="I36" s="26">
        <v>2</v>
      </c>
      <c r="J36" s="26">
        <v>2</v>
      </c>
      <c r="K36" s="26">
        <v>2</v>
      </c>
      <c r="L36" s="26">
        <v>2</v>
      </c>
      <c r="M36" s="26">
        <v>2</v>
      </c>
    </row>
    <row r="37" spans="1:14" ht="20.100000000000001" customHeight="1" thickBot="1" x14ac:dyDescent="0.3">
      <c r="B37" s="34" t="s">
        <v>13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6"/>
    </row>
    <row r="38" spans="1:14" ht="20.100000000000001" customHeight="1" thickBot="1" x14ac:dyDescent="0.3">
      <c r="B38" s="10" t="s">
        <v>44</v>
      </c>
      <c r="C38" s="27">
        <v>0</v>
      </c>
      <c r="D38" s="27">
        <v>1.53</v>
      </c>
      <c r="E38" s="27">
        <v>1.55</v>
      </c>
      <c r="F38" s="27">
        <v>1.58</v>
      </c>
      <c r="G38" s="27">
        <v>1.72</v>
      </c>
      <c r="H38" s="27">
        <v>1.71</v>
      </c>
      <c r="I38" s="27">
        <v>1.75</v>
      </c>
      <c r="J38" s="27">
        <v>1.77</v>
      </c>
      <c r="K38" s="27">
        <v>1.78</v>
      </c>
      <c r="L38" s="28">
        <v>1.8</v>
      </c>
      <c r="M38" s="27">
        <v>1.82</v>
      </c>
      <c r="N38" t="s">
        <v>43</v>
      </c>
    </row>
    <row r="39" spans="1:14" ht="20.100000000000001" customHeight="1" thickBot="1" x14ac:dyDescent="0.3">
      <c r="B39" s="10" t="s">
        <v>45</v>
      </c>
      <c r="C39" s="27">
        <f>C38/15</f>
        <v>0</v>
      </c>
      <c r="D39" s="27">
        <f t="shared" ref="D39:M39" si="1">D38/15</f>
        <v>0.10200000000000001</v>
      </c>
      <c r="E39" s="27">
        <f t="shared" si="1"/>
        <v>0.10333333333333333</v>
      </c>
      <c r="F39" s="27">
        <f t="shared" si="1"/>
        <v>0.10533333333333333</v>
      </c>
      <c r="G39" s="27">
        <f t="shared" si="1"/>
        <v>0.11466666666666667</v>
      </c>
      <c r="H39" s="27">
        <f t="shared" si="1"/>
        <v>0.114</v>
      </c>
      <c r="I39" s="27">
        <f t="shared" si="1"/>
        <v>0.11666666666666667</v>
      </c>
      <c r="J39" s="27">
        <f t="shared" si="1"/>
        <v>0.11800000000000001</v>
      </c>
      <c r="K39" s="27">
        <f t="shared" si="1"/>
        <v>0.11866666666666667</v>
      </c>
      <c r="L39" s="27">
        <f t="shared" si="1"/>
        <v>0.12000000000000001</v>
      </c>
      <c r="M39" s="27">
        <f t="shared" si="1"/>
        <v>0.12133333333333333</v>
      </c>
    </row>
    <row r="40" spans="1:14" ht="20.100000000000001" customHeight="1" thickBot="1" x14ac:dyDescent="0.3">
      <c r="B40" s="15" t="s">
        <v>20</v>
      </c>
      <c r="C40" s="14">
        <f>C39</f>
        <v>0</v>
      </c>
      <c r="D40" s="14">
        <f t="shared" ref="D40:M40" si="2">D39</f>
        <v>0.10200000000000001</v>
      </c>
      <c r="E40" s="14">
        <f t="shared" si="2"/>
        <v>0.10333333333333333</v>
      </c>
      <c r="F40" s="14">
        <f t="shared" si="2"/>
        <v>0.10533333333333333</v>
      </c>
      <c r="G40" s="14">
        <f t="shared" si="2"/>
        <v>0.11466666666666667</v>
      </c>
      <c r="H40" s="14">
        <f t="shared" si="2"/>
        <v>0.114</v>
      </c>
      <c r="I40" s="14">
        <f t="shared" si="2"/>
        <v>0.11666666666666667</v>
      </c>
      <c r="J40" s="14">
        <f t="shared" si="2"/>
        <v>0.11800000000000001</v>
      </c>
      <c r="K40" s="14">
        <f t="shared" si="2"/>
        <v>0.11866666666666667</v>
      </c>
      <c r="L40" s="14">
        <f t="shared" si="2"/>
        <v>0.12000000000000001</v>
      </c>
      <c r="M40" s="14">
        <f t="shared" si="2"/>
        <v>0.12133333333333333</v>
      </c>
    </row>
    <row r="41" spans="1:14" ht="20.100000000000001" customHeight="1" thickBot="1" x14ac:dyDescent="0.3">
      <c r="B41" s="16" t="s">
        <v>21</v>
      </c>
      <c r="C41" s="17">
        <f t="shared" ref="C41:M41" si="3">C32</f>
        <v>0</v>
      </c>
      <c r="D41" s="17">
        <f t="shared" si="3"/>
        <v>0.12307692307692308</v>
      </c>
      <c r="E41" s="17">
        <f t="shared" si="3"/>
        <v>0.15384615384615385</v>
      </c>
      <c r="F41" s="17">
        <f t="shared" si="3"/>
        <v>0.1846153846153846</v>
      </c>
      <c r="G41" s="17">
        <f t="shared" si="3"/>
        <v>0.21538461538461537</v>
      </c>
      <c r="H41" s="17">
        <f t="shared" si="3"/>
        <v>0.24615384615384617</v>
      </c>
      <c r="I41" s="17">
        <f t="shared" si="3"/>
        <v>0.27692307692307694</v>
      </c>
      <c r="J41" s="17">
        <f t="shared" si="3"/>
        <v>0.30769230769230771</v>
      </c>
      <c r="K41" s="17">
        <f t="shared" si="3"/>
        <v>0.33846153846153848</v>
      </c>
      <c r="L41" s="17">
        <f t="shared" si="3"/>
        <v>0.3692307692307692</v>
      </c>
      <c r="M41" s="17">
        <f t="shared" si="3"/>
        <v>0.4</v>
      </c>
    </row>
    <row r="42" spans="1:14" ht="20.100000000000001" customHeight="1" thickBot="1" x14ac:dyDescent="0.3">
      <c r="B42" s="16" t="s">
        <v>22</v>
      </c>
      <c r="C42" s="17">
        <f>C41</f>
        <v>0</v>
      </c>
      <c r="D42" s="17">
        <f t="shared" ref="D42:M42" si="4">D41</f>
        <v>0.12307692307692308</v>
      </c>
      <c r="E42" s="17">
        <f t="shared" si="4"/>
        <v>0.15384615384615385</v>
      </c>
      <c r="F42" s="17">
        <f t="shared" si="4"/>
        <v>0.1846153846153846</v>
      </c>
      <c r="G42" s="17">
        <f t="shared" si="4"/>
        <v>0.21538461538461537</v>
      </c>
      <c r="H42" s="17">
        <f t="shared" si="4"/>
        <v>0.24615384615384617</v>
      </c>
      <c r="I42" s="17">
        <f t="shared" si="4"/>
        <v>0.27692307692307694</v>
      </c>
      <c r="J42" s="17">
        <f t="shared" si="4"/>
        <v>0.30769230769230771</v>
      </c>
      <c r="K42" s="17">
        <f t="shared" si="4"/>
        <v>0.33846153846153848</v>
      </c>
      <c r="L42" s="17">
        <f t="shared" si="4"/>
        <v>0.3692307692307692</v>
      </c>
      <c r="M42" s="17">
        <f t="shared" si="4"/>
        <v>0.4</v>
      </c>
    </row>
    <row r="43" spans="1:14" ht="20.100000000000001" customHeight="1" thickBot="1" x14ac:dyDescent="0.3">
      <c r="B43" s="16" t="s">
        <v>23</v>
      </c>
      <c r="C43" s="17">
        <f>C40</f>
        <v>0</v>
      </c>
      <c r="D43" s="17">
        <f t="shared" ref="D43:M43" si="5">D40</f>
        <v>0.10200000000000001</v>
      </c>
      <c r="E43" s="17">
        <f t="shared" si="5"/>
        <v>0.10333333333333333</v>
      </c>
      <c r="F43" s="17">
        <f t="shared" si="5"/>
        <v>0.10533333333333333</v>
      </c>
      <c r="G43" s="17">
        <f t="shared" si="5"/>
        <v>0.11466666666666667</v>
      </c>
      <c r="H43" s="17">
        <f t="shared" si="5"/>
        <v>0.114</v>
      </c>
      <c r="I43" s="17">
        <f t="shared" si="5"/>
        <v>0.11666666666666667</v>
      </c>
      <c r="J43" s="17">
        <f t="shared" si="5"/>
        <v>0.11800000000000001</v>
      </c>
      <c r="K43" s="17">
        <f t="shared" si="5"/>
        <v>0.11866666666666667</v>
      </c>
      <c r="L43" s="17">
        <f t="shared" si="5"/>
        <v>0.12000000000000001</v>
      </c>
      <c r="M43" s="17">
        <f t="shared" si="5"/>
        <v>0.12133333333333333</v>
      </c>
    </row>
    <row r="44" spans="1:14" ht="20.100000000000001" customHeight="1" thickBot="1" x14ac:dyDescent="0.3">
      <c r="B44" s="3" t="s">
        <v>16</v>
      </c>
      <c r="C44" s="4">
        <v>0</v>
      </c>
      <c r="D44" s="4">
        <f t="shared" ref="D44:M44" si="6">1/D41</f>
        <v>8.125</v>
      </c>
      <c r="E44" s="4">
        <f t="shared" si="6"/>
        <v>6.5</v>
      </c>
      <c r="F44" s="4">
        <f t="shared" si="6"/>
        <v>5.416666666666667</v>
      </c>
      <c r="G44" s="4">
        <f t="shared" si="6"/>
        <v>4.6428571428571432</v>
      </c>
      <c r="H44" s="4">
        <f t="shared" si="6"/>
        <v>4.0625</v>
      </c>
      <c r="I44" s="4">
        <f t="shared" si="6"/>
        <v>3.6111111111111107</v>
      </c>
      <c r="J44" s="4">
        <f t="shared" si="6"/>
        <v>3.25</v>
      </c>
      <c r="K44" s="4">
        <f t="shared" si="6"/>
        <v>2.9545454545454546</v>
      </c>
      <c r="L44" s="4">
        <f t="shared" si="6"/>
        <v>2.7083333333333335</v>
      </c>
      <c r="M44" s="4">
        <f t="shared" si="6"/>
        <v>2.5</v>
      </c>
    </row>
    <row r="45" spans="1:14" ht="20.100000000000001" customHeight="1" thickBot="1" x14ac:dyDescent="0.3">
      <c r="B45" s="3" t="s">
        <v>17</v>
      </c>
      <c r="C45" s="4">
        <v>0</v>
      </c>
      <c r="D45" s="4">
        <f t="shared" ref="D45:M45" si="7">1/D40</f>
        <v>9.8039215686274499</v>
      </c>
      <c r="E45" s="4">
        <f t="shared" si="7"/>
        <v>9.67741935483871</v>
      </c>
      <c r="F45" s="4">
        <f t="shared" si="7"/>
        <v>9.4936708860759484</v>
      </c>
      <c r="G45" s="4">
        <f t="shared" si="7"/>
        <v>8.720930232558139</v>
      </c>
      <c r="H45" s="4">
        <f t="shared" si="7"/>
        <v>8.7719298245614024</v>
      </c>
      <c r="I45" s="4">
        <f t="shared" si="7"/>
        <v>8.5714285714285712</v>
      </c>
      <c r="J45" s="4">
        <f t="shared" si="7"/>
        <v>8.4745762711864394</v>
      </c>
      <c r="K45" s="4">
        <f t="shared" si="7"/>
        <v>8.4269662921348321</v>
      </c>
      <c r="L45" s="4">
        <f t="shared" si="7"/>
        <v>8.3333333333333321</v>
      </c>
      <c r="M45" s="4">
        <f t="shared" si="7"/>
        <v>8.2417582417582409</v>
      </c>
    </row>
    <row r="49" spans="1:8" ht="20.100000000000001" customHeight="1" x14ac:dyDescent="0.25">
      <c r="F49" t="s">
        <v>36</v>
      </c>
    </row>
    <row r="50" spans="1:8" ht="20.100000000000001" customHeight="1" x14ac:dyDescent="0.25">
      <c r="A50" t="s">
        <v>34</v>
      </c>
    </row>
    <row r="57" spans="1:8" ht="20.100000000000001" customHeight="1" x14ac:dyDescent="0.25">
      <c r="B57" t="s">
        <v>35</v>
      </c>
      <c r="H57" t="s">
        <v>37</v>
      </c>
    </row>
    <row r="68" spans="2:5" ht="20.100000000000001" customHeight="1" x14ac:dyDescent="0.25">
      <c r="B68" s="19" t="s">
        <v>46</v>
      </c>
      <c r="C68" s="20" t="s">
        <v>24</v>
      </c>
      <c r="D68" s="21">
        <v>0.93769999999999998</v>
      </c>
      <c r="E68" s="21"/>
    </row>
    <row r="69" spans="2:5" ht="20.100000000000001" customHeight="1" x14ac:dyDescent="0.25">
      <c r="B69" s="19" t="s">
        <v>28</v>
      </c>
      <c r="C69" s="20" t="s">
        <v>25</v>
      </c>
      <c r="D69" s="21">
        <v>4.3156999999999996</v>
      </c>
      <c r="E69" s="21"/>
    </row>
    <row r="70" spans="2:5" ht="20.100000000000001" customHeight="1" x14ac:dyDescent="0.25">
      <c r="B70" s="19" t="s">
        <v>26</v>
      </c>
      <c r="C70" s="21"/>
      <c r="D70" s="21">
        <f>1/D69</f>
        <v>0.23171212086104226</v>
      </c>
      <c r="E70" s="21" t="s">
        <v>30</v>
      </c>
    </row>
    <row r="71" spans="2:5" ht="20.100000000000001" customHeight="1" x14ac:dyDescent="0.25">
      <c r="B71" s="19" t="s">
        <v>27</v>
      </c>
      <c r="C71" s="21"/>
      <c r="D71" s="21">
        <f>D68*D70</f>
        <v>0.21727645573139931</v>
      </c>
      <c r="E71" s="21" t="s">
        <v>29</v>
      </c>
    </row>
  </sheetData>
  <mergeCells count="16">
    <mergeCell ref="B30:M30"/>
    <mergeCell ref="B34:M34"/>
    <mergeCell ref="B37:M37"/>
    <mergeCell ref="K26:K27"/>
    <mergeCell ref="L26:L27"/>
    <mergeCell ref="M26:M27"/>
    <mergeCell ref="B9:J9"/>
    <mergeCell ref="C26:C27"/>
    <mergeCell ref="D26:D27"/>
    <mergeCell ref="E26:E27"/>
    <mergeCell ref="F26:F27"/>
    <mergeCell ref="G26:G27"/>
    <mergeCell ref="H26:H27"/>
    <mergeCell ref="I26:I27"/>
    <mergeCell ref="J26:J27"/>
    <mergeCell ref="B26:B2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Vmax and Km valure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LAHARI</dc:creator>
  <cp:lastModifiedBy>BT HOD</cp:lastModifiedBy>
  <dcterms:created xsi:type="dcterms:W3CDTF">2020-11-17T09:14:52Z</dcterms:created>
  <dcterms:modified xsi:type="dcterms:W3CDTF">2021-12-15T07:42:01Z</dcterms:modified>
</cp:coreProperties>
</file>